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C:\Users\Maoz\Desktop\סקי מים מעוז\סקי מים בינלאומי\2019\"/>
    </mc:Choice>
  </mc:AlternateContent>
  <xr:revisionPtr revIDLastSave="0" documentId="8_{7E684AAD-151E-4FC5-A3E8-55A731C3DD57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Final Sheet" sheetId="8" r:id="rId1"/>
  </sheets>
  <definedNames>
    <definedName name="Homolgation__Level">'Final Sheet'!$B$17:$B$21</definedName>
    <definedName name="HomologationLevel">'Final Sheet'!#REF!</definedName>
  </definedNames>
  <calcPr calcId="181029" concurrentCalc="0"/>
</workbook>
</file>

<file path=xl/calcChain.xml><?xml version="1.0" encoding="utf-8"?>
<calcChain xmlns="http://schemas.openxmlformats.org/spreadsheetml/2006/main">
  <c r="F28" i="8" l="1"/>
  <c r="G28" i="8"/>
  <c r="H28" i="8"/>
  <c r="I28" i="8"/>
  <c r="J28" i="8"/>
  <c r="K28" i="8"/>
  <c r="L28" i="8"/>
  <c r="M28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Y16" i="8"/>
  <c r="Y21" i="8"/>
  <c r="X16" i="8"/>
  <c r="X21" i="8"/>
  <c r="W16" i="8"/>
  <c r="W21" i="8"/>
  <c r="V16" i="8"/>
  <c r="V21" i="8"/>
  <c r="U16" i="8"/>
  <c r="U21" i="8"/>
  <c r="T16" i="8"/>
  <c r="T21" i="8"/>
  <c r="S16" i="8"/>
  <c r="S21" i="8"/>
  <c r="R16" i="8"/>
  <c r="R21" i="8"/>
  <c r="Q16" i="8"/>
  <c r="Q21" i="8"/>
  <c r="P16" i="8"/>
  <c r="P21" i="8"/>
  <c r="O16" i="8"/>
  <c r="O21" i="8"/>
  <c r="N16" i="8"/>
  <c r="N21" i="8"/>
  <c r="M16" i="8"/>
  <c r="M21" i="8"/>
  <c r="L16" i="8"/>
  <c r="L21" i="8"/>
  <c r="K16" i="8"/>
  <c r="K21" i="8"/>
  <c r="J16" i="8"/>
  <c r="J21" i="8"/>
  <c r="I16" i="8"/>
  <c r="I21" i="8"/>
  <c r="H16" i="8"/>
  <c r="H21" i="8"/>
  <c r="G16" i="8"/>
  <c r="G21" i="8"/>
  <c r="F16" i="8"/>
  <c r="F21" i="8"/>
  <c r="E16" i="8"/>
  <c r="E21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Y6" i="8"/>
  <c r="Y7" i="8"/>
  <c r="Y8" i="8"/>
  <c r="Y9" i="8"/>
  <c r="Y10" i="8"/>
  <c r="X6" i="8"/>
  <c r="X7" i="8"/>
  <c r="X8" i="8"/>
  <c r="X9" i="8"/>
  <c r="X10" i="8"/>
  <c r="W6" i="8"/>
  <c r="W7" i="8"/>
  <c r="W8" i="8"/>
  <c r="W9" i="8"/>
  <c r="W10" i="8"/>
  <c r="V6" i="8"/>
  <c r="V7" i="8"/>
  <c r="V8" i="8"/>
  <c r="V9" i="8"/>
  <c r="V10" i="8"/>
  <c r="U6" i="8"/>
  <c r="U7" i="8"/>
  <c r="U8" i="8"/>
  <c r="U9" i="8"/>
  <c r="U10" i="8"/>
  <c r="T6" i="8"/>
  <c r="T7" i="8"/>
  <c r="T8" i="8"/>
  <c r="T9" i="8"/>
  <c r="T10" i="8"/>
  <c r="S6" i="8"/>
  <c r="S7" i="8"/>
  <c r="S8" i="8"/>
  <c r="S9" i="8"/>
  <c r="S10" i="8"/>
  <c r="R6" i="8"/>
  <c r="R7" i="8"/>
  <c r="R8" i="8"/>
  <c r="R9" i="8"/>
  <c r="R10" i="8"/>
  <c r="Q6" i="8"/>
  <c r="Q7" i="8"/>
  <c r="Q8" i="8"/>
  <c r="Q9" i="8"/>
  <c r="Q10" i="8"/>
  <c r="P6" i="8"/>
  <c r="P7" i="8"/>
  <c r="P8" i="8"/>
  <c r="P9" i="8"/>
  <c r="P10" i="8"/>
  <c r="O6" i="8"/>
  <c r="O7" i="8"/>
  <c r="O8" i="8"/>
  <c r="O9" i="8"/>
  <c r="O10" i="8"/>
  <c r="N6" i="8"/>
  <c r="N7" i="8"/>
  <c r="N8" i="8"/>
  <c r="N9" i="8"/>
  <c r="N10" i="8"/>
  <c r="M6" i="8"/>
  <c r="M7" i="8"/>
  <c r="M8" i="8"/>
  <c r="M9" i="8"/>
  <c r="M10" i="8"/>
  <c r="L6" i="8"/>
  <c r="L7" i="8"/>
  <c r="L8" i="8"/>
  <c r="L9" i="8"/>
  <c r="L10" i="8"/>
  <c r="K6" i="8"/>
  <c r="K7" i="8"/>
  <c r="K8" i="8"/>
  <c r="K9" i="8"/>
  <c r="K10" i="8"/>
  <c r="J6" i="8"/>
  <c r="J7" i="8"/>
  <c r="J8" i="8"/>
  <c r="J9" i="8"/>
  <c r="J10" i="8"/>
  <c r="I6" i="8"/>
  <c r="I7" i="8"/>
  <c r="I8" i="8"/>
  <c r="I9" i="8"/>
  <c r="I10" i="8"/>
  <c r="H6" i="8"/>
  <c r="H7" i="8"/>
  <c r="H8" i="8"/>
  <c r="H9" i="8"/>
  <c r="H10" i="8"/>
  <c r="G6" i="8"/>
  <c r="G7" i="8"/>
  <c r="G8" i="8"/>
  <c r="G9" i="8"/>
  <c r="G10" i="8"/>
  <c r="F6" i="8"/>
  <c r="F7" i="8"/>
  <c r="F8" i="8"/>
  <c r="F9" i="8"/>
  <c r="F10" i="8"/>
  <c r="E6" i="8"/>
  <c r="E7" i="8"/>
  <c r="E8" i="8"/>
  <c r="E9" i="8"/>
  <c r="E10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</calcChain>
</file>

<file path=xl/sharedStrings.xml><?xml version="1.0" encoding="utf-8"?>
<sst xmlns="http://schemas.openxmlformats.org/spreadsheetml/2006/main" count="22" uniqueCount="22">
  <si>
    <t>Coefficient</t>
  </si>
  <si>
    <t>Skiers participation at competition</t>
  </si>
  <si>
    <t>Coefficicient</t>
  </si>
  <si>
    <t>place</t>
  </si>
  <si>
    <t>4 of best 10</t>
  </si>
  <si>
    <t>points</t>
  </si>
  <si>
    <t>4 of best 20</t>
  </si>
  <si>
    <t>4 of best 40</t>
  </si>
  <si>
    <t>4 of best 60</t>
  </si>
  <si>
    <t>rest</t>
  </si>
  <si>
    <t>Homolgation 
Level</t>
  </si>
  <si>
    <t>WORLD and Region CHAMPIONSHIPS</t>
  </si>
  <si>
    <t>Regional age category Championships</t>
  </si>
  <si>
    <t>International homologated competitions</t>
  </si>
  <si>
    <t>National homologated competitions</t>
  </si>
  <si>
    <t>International not homologated competitions</t>
  </si>
  <si>
    <t>National not homologated competitions</t>
  </si>
  <si>
    <t>None</t>
  </si>
  <si>
    <t>Number 
of Skiers</t>
  </si>
  <si>
    <t>20 plus</t>
  </si>
  <si>
    <t>10 to 19</t>
  </si>
  <si>
    <t xml:space="preserve">0 to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</si>
</sst>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Arial"/>
      <charset val="134"/>
      <scheme val="minor"/>
    </font>
    <font>
      <b/>
      <sz val="11"/>
      <color theme="1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theme="1"/>
      <name val="Arial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164" fontId="0" fillId="2" borderId="1" xfId="0" applyNumberFormat="1" applyFill="1" applyBorder="1">
      <alignment vertical="center"/>
    </xf>
    <xf numFmtId="0" fontId="0" fillId="3" borderId="2" xfId="0" applyFill="1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1" fontId="0" fillId="0" borderId="3" xfId="0" applyNumberFormat="1" applyBorder="1">
      <alignment vertical="center"/>
    </xf>
    <xf numFmtId="0" fontId="1" fillId="0" borderId="0" xfId="0" applyFont="1" applyAlignment="1">
      <alignment horizontal="right" vertical="center" wrapText="1"/>
    </xf>
    <xf numFmtId="1" fontId="0" fillId="0" borderId="2" xfId="0" applyNumberFormat="1" applyBorder="1">
      <alignment vertical="center"/>
    </xf>
    <xf numFmtId="1" fontId="0" fillId="0" borderId="4" xfId="0" applyNumberForma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left" vertical="center"/>
    </xf>
    <xf numFmtId="9" fontId="0" fillId="2" borderId="1" xfId="0" applyNumberFormat="1" applyFill="1" applyBorder="1">
      <alignment vertical="center"/>
    </xf>
    <xf numFmtId="1" fontId="0" fillId="0" borderId="0" xfId="0" applyNumberFormat="1">
      <alignment vertical="center"/>
    </xf>
    <xf numFmtId="9" fontId="0" fillId="0" borderId="0" xfId="0" applyNumberFormat="1" applyAlignment="1">
      <alignment horizontal="left" vertical="center"/>
    </xf>
    <xf numFmtId="0" fontId="0" fillId="3" borderId="1" xfId="0" applyFill="1" applyBorder="1">
      <alignment vertical="center"/>
    </xf>
    <xf numFmtId="1" fontId="0" fillId="0" borderId="5" xfId="0" applyNumberForma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22</xdr:row>
      <xdr:rowOff>152400</xdr:rowOff>
    </xdr:from>
    <xdr:to>
      <xdr:col>1</xdr:col>
      <xdr:colOff>1704975</xdr:colOff>
      <xdr:row>24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7275" y="4572000"/>
          <a:ext cx="1381125" cy="4953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1) Choose</a:t>
          </a:r>
          <a:r>
            <a:rPr lang="de-DE" sz="1100" baseline="0"/>
            <a:t> number of Skiers per event</a:t>
          </a:r>
        </a:p>
        <a:p>
          <a:endParaRPr lang="de-DE" sz="1100"/>
        </a:p>
      </xdr:txBody>
    </xdr:sp>
    <xdr:clientData/>
  </xdr:twoCellAnchor>
  <xdr:twoCellAnchor>
    <xdr:from>
      <xdr:col>1</xdr:col>
      <xdr:colOff>381000</xdr:colOff>
      <xdr:row>12</xdr:row>
      <xdr:rowOff>142875</xdr:rowOff>
    </xdr:from>
    <xdr:to>
      <xdr:col>1</xdr:col>
      <xdr:colOff>1762125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14425" y="2447925"/>
          <a:ext cx="1381125" cy="4953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2) Choose</a:t>
          </a:r>
          <a:r>
            <a:rPr lang="de-DE" sz="1100" baseline="0"/>
            <a:t> Homologation Level</a:t>
          </a:r>
        </a:p>
        <a:p>
          <a:endParaRPr lang="de-DE" sz="1100"/>
        </a:p>
      </xdr:txBody>
    </xdr:sp>
    <xdr:clientData/>
  </xdr:twoCellAnchor>
  <xdr:twoCellAnchor>
    <xdr:from>
      <xdr:col>1</xdr:col>
      <xdr:colOff>409575</xdr:colOff>
      <xdr:row>0</xdr:row>
      <xdr:rowOff>177800</xdr:rowOff>
    </xdr:from>
    <xdr:to>
      <xdr:col>1</xdr:col>
      <xdr:colOff>1790700</xdr:colOff>
      <xdr:row>3</xdr:row>
      <xdr:rowOff>85725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00" y="177800"/>
          <a:ext cx="1381125" cy="4984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3) Choose</a:t>
          </a:r>
          <a:r>
            <a:rPr lang="de-DE" sz="1100" baseline="0"/>
            <a:t> Skiers Coefficient</a:t>
          </a:r>
        </a:p>
        <a:p>
          <a:endParaRPr lang="de-DE" sz="1100" baseline="0"/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R28"/>
  <sheetViews>
    <sheetView tabSelected="1" workbookViewId="0">
      <selection activeCell="X29" sqref="X29"/>
    </sheetView>
  </sheetViews>
  <sheetFormatPr defaultColWidth="11" defaultRowHeight="14"/>
  <cols>
    <col min="2" max="2" width="41.1640625" customWidth="1"/>
    <col min="3" max="3" width="14" customWidth="1"/>
    <col min="5" max="5" width="5" customWidth="1"/>
    <col min="6" max="25" width="4" customWidth="1"/>
  </cols>
  <sheetData>
    <row r="3" spans="1:44">
      <c r="B3" s="1" t="s">
        <v>0</v>
      </c>
      <c r="C3" s="2">
        <v>0.8</v>
      </c>
      <c r="E3" s="3">
        <f>E14*$C$3</f>
        <v>640</v>
      </c>
      <c r="F3" s="3">
        <f t="shared" ref="F3:Y3" si="0">F14*$C$3</f>
        <v>512</v>
      </c>
      <c r="G3" s="3">
        <f t="shared" si="0"/>
        <v>409.6</v>
      </c>
      <c r="H3" s="3">
        <f t="shared" si="0"/>
        <v>327.68000000000006</v>
      </c>
      <c r="I3" s="3">
        <f t="shared" si="0"/>
        <v>262.14400000000006</v>
      </c>
      <c r="J3" s="3">
        <f t="shared" si="0"/>
        <v>209.71520000000001</v>
      </c>
      <c r="K3" s="3">
        <f t="shared" si="0"/>
        <v>167.77216000000001</v>
      </c>
      <c r="L3" s="3">
        <f t="shared" si="0"/>
        <v>134.21772800000002</v>
      </c>
      <c r="M3" s="3">
        <f t="shared" si="0"/>
        <v>107.37418240000002</v>
      </c>
      <c r="N3" s="3">
        <f t="shared" si="0"/>
        <v>85.89934592000003</v>
      </c>
      <c r="O3" s="3">
        <f t="shared" si="0"/>
        <v>68.719476736000033</v>
      </c>
      <c r="P3" s="3">
        <f t="shared" si="0"/>
        <v>54.975581388800016</v>
      </c>
      <c r="Q3" s="3">
        <f t="shared" si="0"/>
        <v>43.980465111040019</v>
      </c>
      <c r="R3" s="3">
        <f t="shared" si="0"/>
        <v>35.184372088832014</v>
      </c>
      <c r="S3" s="3">
        <f t="shared" si="0"/>
        <v>28.147497671065612</v>
      </c>
      <c r="T3" s="3">
        <f t="shared" si="0"/>
        <v>22.517998136852487</v>
      </c>
      <c r="U3" s="3">
        <f t="shared" si="0"/>
        <v>18.014398509481989</v>
      </c>
      <c r="V3" s="3">
        <f t="shared" si="0"/>
        <v>14.411518807585592</v>
      </c>
      <c r="W3" s="3">
        <f t="shared" si="0"/>
        <v>11.529215046068472</v>
      </c>
      <c r="X3" s="3">
        <f t="shared" si="0"/>
        <v>9.2233720368547782</v>
      </c>
      <c r="Y3" s="20">
        <f t="shared" si="0"/>
        <v>7.3786976294838214</v>
      </c>
    </row>
    <row r="5" spans="1:44">
      <c r="B5" s="4" t="s">
        <v>1</v>
      </c>
      <c r="C5" s="5" t="s">
        <v>2</v>
      </c>
      <c r="D5" s="1" t="s">
        <v>3</v>
      </c>
      <c r="E5" s="6">
        <v>1</v>
      </c>
      <c r="F5" s="6">
        <f>E5+1</f>
        <v>2</v>
      </c>
      <c r="G5" s="6">
        <f t="shared" ref="G5:Y5" si="1">F5+1</f>
        <v>3</v>
      </c>
      <c r="H5" s="6">
        <f t="shared" si="1"/>
        <v>4</v>
      </c>
      <c r="I5" s="6">
        <f t="shared" si="1"/>
        <v>5</v>
      </c>
      <c r="J5" s="6">
        <f t="shared" si="1"/>
        <v>6</v>
      </c>
      <c r="K5" s="6">
        <f t="shared" si="1"/>
        <v>7</v>
      </c>
      <c r="L5" s="6">
        <f t="shared" si="1"/>
        <v>8</v>
      </c>
      <c r="M5" s="6">
        <f t="shared" si="1"/>
        <v>9</v>
      </c>
      <c r="N5" s="6">
        <f t="shared" si="1"/>
        <v>10</v>
      </c>
      <c r="O5" s="6">
        <f t="shared" si="1"/>
        <v>11</v>
      </c>
      <c r="P5" s="6">
        <f t="shared" si="1"/>
        <v>12</v>
      </c>
      <c r="Q5" s="6">
        <f t="shared" si="1"/>
        <v>13</v>
      </c>
      <c r="R5" s="6">
        <f t="shared" si="1"/>
        <v>14</v>
      </c>
      <c r="S5" s="6">
        <f t="shared" si="1"/>
        <v>15</v>
      </c>
      <c r="T5" s="6">
        <f t="shared" si="1"/>
        <v>16</v>
      </c>
      <c r="U5" s="6">
        <f t="shared" si="1"/>
        <v>17</v>
      </c>
      <c r="V5" s="6">
        <f t="shared" si="1"/>
        <v>18</v>
      </c>
      <c r="W5" s="6">
        <f t="shared" si="1"/>
        <v>19</v>
      </c>
      <c r="X5" s="6">
        <f t="shared" si="1"/>
        <v>20</v>
      </c>
      <c r="Y5" s="6">
        <f t="shared" si="1"/>
        <v>21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>
      <c r="B6" s="7" t="s">
        <v>4</v>
      </c>
      <c r="C6" s="8">
        <v>1</v>
      </c>
      <c r="D6" s="9" t="s">
        <v>5</v>
      </c>
      <c r="E6" s="10">
        <f>E14*$C$6</f>
        <v>800</v>
      </c>
      <c r="F6" s="10">
        <f t="shared" ref="F6:Y6" si="2">F14*$C$6</f>
        <v>640</v>
      </c>
      <c r="G6" s="10">
        <f t="shared" si="2"/>
        <v>512</v>
      </c>
      <c r="H6" s="10">
        <f t="shared" si="2"/>
        <v>409.6</v>
      </c>
      <c r="I6" s="10">
        <f t="shared" si="2"/>
        <v>327.68000000000006</v>
      </c>
      <c r="J6" s="10">
        <f t="shared" si="2"/>
        <v>262.14400000000001</v>
      </c>
      <c r="K6" s="10">
        <f t="shared" si="2"/>
        <v>209.71520000000001</v>
      </c>
      <c r="L6" s="10">
        <f t="shared" si="2"/>
        <v>167.77216000000001</v>
      </c>
      <c r="M6" s="10">
        <f t="shared" si="2"/>
        <v>134.21772800000002</v>
      </c>
      <c r="N6" s="10">
        <f t="shared" si="2"/>
        <v>107.37418240000002</v>
      </c>
      <c r="O6" s="10">
        <f t="shared" si="2"/>
        <v>85.89934592000003</v>
      </c>
      <c r="P6" s="10">
        <f t="shared" si="2"/>
        <v>68.719476736000018</v>
      </c>
      <c r="Q6" s="10">
        <f t="shared" si="2"/>
        <v>54.975581388800016</v>
      </c>
      <c r="R6" s="10">
        <f t="shared" si="2"/>
        <v>43.980465111040019</v>
      </c>
      <c r="S6" s="10">
        <f t="shared" si="2"/>
        <v>35.184372088832014</v>
      </c>
      <c r="T6" s="10">
        <f t="shared" si="2"/>
        <v>28.147497671065608</v>
      </c>
      <c r="U6" s="10">
        <f t="shared" si="2"/>
        <v>22.517998136852484</v>
      </c>
      <c r="V6" s="10">
        <f t="shared" si="2"/>
        <v>18.014398509481989</v>
      </c>
      <c r="W6" s="10">
        <f t="shared" si="2"/>
        <v>14.411518807585589</v>
      </c>
      <c r="X6" s="10">
        <f t="shared" si="2"/>
        <v>11.529215046068472</v>
      </c>
      <c r="Y6" s="10">
        <f t="shared" si="2"/>
        <v>9.2233720368547765</v>
      </c>
    </row>
    <row r="7" spans="1:44">
      <c r="B7" s="7" t="s">
        <v>6</v>
      </c>
      <c r="C7" s="8">
        <v>0.8</v>
      </c>
      <c r="E7" s="10">
        <f>E6*$C$7</f>
        <v>640</v>
      </c>
      <c r="F7" s="10">
        <f t="shared" ref="F7:Y10" si="3">F6*$C$7</f>
        <v>512</v>
      </c>
      <c r="G7" s="10">
        <f t="shared" si="3"/>
        <v>409.6</v>
      </c>
      <c r="H7" s="10">
        <f t="shared" si="3"/>
        <v>327.68000000000006</v>
      </c>
      <c r="I7" s="10">
        <f t="shared" si="3"/>
        <v>262.14400000000006</v>
      </c>
      <c r="J7" s="10">
        <f t="shared" si="3"/>
        <v>209.71520000000001</v>
      </c>
      <c r="K7" s="10">
        <f t="shared" si="3"/>
        <v>167.77216000000001</v>
      </c>
      <c r="L7" s="10">
        <f t="shared" si="3"/>
        <v>134.21772800000002</v>
      </c>
      <c r="M7" s="10">
        <f t="shared" si="3"/>
        <v>107.37418240000002</v>
      </c>
      <c r="N7" s="10">
        <f t="shared" si="3"/>
        <v>85.89934592000003</v>
      </c>
      <c r="O7" s="10">
        <f t="shared" si="3"/>
        <v>68.719476736000033</v>
      </c>
      <c r="P7" s="10">
        <f t="shared" si="3"/>
        <v>54.975581388800016</v>
      </c>
      <c r="Q7" s="10">
        <f t="shared" si="3"/>
        <v>43.980465111040019</v>
      </c>
      <c r="R7" s="10">
        <f t="shared" si="3"/>
        <v>35.184372088832014</v>
      </c>
      <c r="S7" s="10">
        <f t="shared" si="3"/>
        <v>28.147497671065612</v>
      </c>
      <c r="T7" s="10">
        <f t="shared" si="3"/>
        <v>22.517998136852487</v>
      </c>
      <c r="U7" s="10">
        <f t="shared" si="3"/>
        <v>18.014398509481989</v>
      </c>
      <c r="V7" s="10">
        <f t="shared" si="3"/>
        <v>14.411518807585592</v>
      </c>
      <c r="W7" s="10">
        <f t="shared" si="3"/>
        <v>11.529215046068472</v>
      </c>
      <c r="X7" s="10">
        <f t="shared" si="3"/>
        <v>9.2233720368547782</v>
      </c>
      <c r="Y7" s="10">
        <f t="shared" si="3"/>
        <v>7.3786976294838214</v>
      </c>
    </row>
    <row r="8" spans="1:44">
      <c r="B8" s="7" t="s">
        <v>7</v>
      </c>
      <c r="C8" s="8">
        <v>0.6</v>
      </c>
      <c r="E8" s="10">
        <f>E7*$C$7</f>
        <v>512</v>
      </c>
      <c r="F8" s="10">
        <f t="shared" si="3"/>
        <v>409.6</v>
      </c>
      <c r="G8" s="10">
        <f t="shared" si="3"/>
        <v>327.68000000000006</v>
      </c>
      <c r="H8" s="10">
        <f t="shared" si="3"/>
        <v>262.14400000000006</v>
      </c>
      <c r="I8" s="10">
        <f t="shared" si="3"/>
        <v>209.71520000000007</v>
      </c>
      <c r="J8" s="10">
        <f t="shared" si="3"/>
        <v>167.77216000000001</v>
      </c>
      <c r="K8" s="10">
        <f t="shared" si="3"/>
        <v>134.21772800000002</v>
      </c>
      <c r="L8" s="10">
        <f t="shared" si="3"/>
        <v>107.37418240000002</v>
      </c>
      <c r="M8" s="10">
        <f t="shared" si="3"/>
        <v>85.89934592000003</v>
      </c>
      <c r="N8" s="10">
        <f t="shared" si="3"/>
        <v>68.719476736000033</v>
      </c>
      <c r="O8" s="10">
        <f t="shared" si="3"/>
        <v>54.97558138880003</v>
      </c>
      <c r="P8" s="10">
        <f t="shared" si="3"/>
        <v>43.980465111040019</v>
      </c>
      <c r="Q8" s="10">
        <f t="shared" si="3"/>
        <v>35.184372088832014</v>
      </c>
      <c r="R8" s="10">
        <f t="shared" si="3"/>
        <v>28.147497671065612</v>
      </c>
      <c r="S8" s="10">
        <f t="shared" si="3"/>
        <v>22.517998136852491</v>
      </c>
      <c r="T8" s="10">
        <f t="shared" si="3"/>
        <v>18.014398509481989</v>
      </c>
      <c r="U8" s="10">
        <f t="shared" si="3"/>
        <v>14.411518807585592</v>
      </c>
      <c r="V8" s="10">
        <f t="shared" si="3"/>
        <v>11.529215046068474</v>
      </c>
      <c r="W8" s="10">
        <f t="shared" si="3"/>
        <v>9.2233720368547782</v>
      </c>
      <c r="X8" s="10">
        <f t="shared" si="3"/>
        <v>7.3786976294838231</v>
      </c>
      <c r="Y8" s="10">
        <f t="shared" si="3"/>
        <v>5.9029581035870571</v>
      </c>
    </row>
    <row r="9" spans="1:44">
      <c r="B9" s="7" t="s">
        <v>8</v>
      </c>
      <c r="C9" s="8">
        <v>0.3</v>
      </c>
      <c r="E9" s="10">
        <f t="shared" ref="E9:E10" si="4">E8*$C$7</f>
        <v>409.6</v>
      </c>
      <c r="F9" s="10">
        <f t="shared" si="3"/>
        <v>327.68000000000006</v>
      </c>
      <c r="G9" s="10">
        <f t="shared" si="3"/>
        <v>262.14400000000006</v>
      </c>
      <c r="H9" s="10">
        <f t="shared" si="3"/>
        <v>209.71520000000007</v>
      </c>
      <c r="I9" s="10">
        <f t="shared" si="3"/>
        <v>167.77216000000007</v>
      </c>
      <c r="J9" s="10">
        <f t="shared" si="3"/>
        <v>134.21772800000002</v>
      </c>
      <c r="K9" s="10">
        <f t="shared" si="3"/>
        <v>107.37418240000002</v>
      </c>
      <c r="L9" s="10">
        <f t="shared" si="3"/>
        <v>85.89934592000003</v>
      </c>
      <c r="M9" s="10">
        <f t="shared" si="3"/>
        <v>68.719476736000033</v>
      </c>
      <c r="N9" s="10">
        <f t="shared" si="3"/>
        <v>54.97558138880003</v>
      </c>
      <c r="O9" s="10">
        <f t="shared" si="3"/>
        <v>43.980465111040026</v>
      </c>
      <c r="P9" s="10">
        <f t="shared" si="3"/>
        <v>35.184372088832014</v>
      </c>
      <c r="Q9" s="10">
        <f t="shared" si="3"/>
        <v>28.147497671065612</v>
      </c>
      <c r="R9" s="10">
        <f t="shared" si="3"/>
        <v>22.517998136852491</v>
      </c>
      <c r="S9" s="10">
        <f t="shared" si="3"/>
        <v>18.014398509481993</v>
      </c>
      <c r="T9" s="10">
        <f t="shared" si="3"/>
        <v>14.411518807585592</v>
      </c>
      <c r="U9" s="10">
        <f t="shared" si="3"/>
        <v>11.529215046068474</v>
      </c>
      <c r="V9" s="10">
        <f t="shared" si="3"/>
        <v>9.22337203685478</v>
      </c>
      <c r="W9" s="10">
        <f t="shared" si="3"/>
        <v>7.3786976294838231</v>
      </c>
      <c r="X9" s="10">
        <f t="shared" si="3"/>
        <v>5.9029581035870589</v>
      </c>
      <c r="Y9" s="10">
        <f t="shared" si="3"/>
        <v>4.7223664828696457</v>
      </c>
    </row>
    <row r="10" spans="1:44">
      <c r="B10" s="7" t="s">
        <v>9</v>
      </c>
      <c r="C10" s="8">
        <v>0.1</v>
      </c>
      <c r="E10" s="10">
        <f t="shared" si="4"/>
        <v>327.68000000000006</v>
      </c>
      <c r="F10" s="10">
        <f t="shared" si="3"/>
        <v>262.14400000000006</v>
      </c>
      <c r="G10" s="10">
        <f t="shared" si="3"/>
        <v>209.71520000000007</v>
      </c>
      <c r="H10" s="10">
        <f t="shared" si="3"/>
        <v>167.77216000000007</v>
      </c>
      <c r="I10" s="10">
        <f t="shared" si="3"/>
        <v>134.21772800000005</v>
      </c>
      <c r="J10" s="10">
        <f t="shared" si="3"/>
        <v>107.37418240000002</v>
      </c>
      <c r="K10" s="10">
        <f t="shared" si="3"/>
        <v>85.89934592000003</v>
      </c>
      <c r="L10" s="10">
        <f t="shared" si="3"/>
        <v>68.719476736000033</v>
      </c>
      <c r="M10" s="10">
        <f t="shared" si="3"/>
        <v>54.97558138880003</v>
      </c>
      <c r="N10" s="10">
        <f t="shared" si="3"/>
        <v>43.980465111040026</v>
      </c>
      <c r="O10" s="10">
        <f t="shared" si="3"/>
        <v>35.184372088832021</v>
      </c>
      <c r="P10" s="10">
        <f t="shared" si="3"/>
        <v>28.147497671065612</v>
      </c>
      <c r="Q10" s="10">
        <f t="shared" si="3"/>
        <v>22.517998136852491</v>
      </c>
      <c r="R10" s="10">
        <f t="shared" si="3"/>
        <v>18.014398509481993</v>
      </c>
      <c r="S10" s="10">
        <f t="shared" si="3"/>
        <v>14.411518807585594</v>
      </c>
      <c r="T10" s="10">
        <f t="shared" si="3"/>
        <v>11.529215046068474</v>
      </c>
      <c r="U10" s="10">
        <f t="shared" si="3"/>
        <v>9.22337203685478</v>
      </c>
      <c r="V10" s="10">
        <f t="shared" si="3"/>
        <v>7.378697629483824</v>
      </c>
      <c r="W10" s="10">
        <f t="shared" si="3"/>
        <v>5.9029581035870589</v>
      </c>
      <c r="X10" s="10">
        <f t="shared" si="3"/>
        <v>4.7223664828696474</v>
      </c>
      <c r="Y10" s="10">
        <f t="shared" si="3"/>
        <v>3.7778931862957168</v>
      </c>
    </row>
    <row r="14" spans="1:44" ht="28">
      <c r="B14" s="11" t="s">
        <v>10</v>
      </c>
      <c r="C14" s="2">
        <v>0.8</v>
      </c>
      <c r="E14" s="12">
        <f>E24*$C$14</f>
        <v>800</v>
      </c>
      <c r="F14" s="13">
        <f t="shared" ref="F14:Y14" si="5">F24*$C$14</f>
        <v>640</v>
      </c>
      <c r="G14" s="13">
        <f t="shared" si="5"/>
        <v>512</v>
      </c>
      <c r="H14" s="13">
        <f t="shared" si="5"/>
        <v>409.6</v>
      </c>
      <c r="I14" s="13">
        <f t="shared" si="5"/>
        <v>327.68000000000006</v>
      </c>
      <c r="J14" s="13">
        <f t="shared" si="5"/>
        <v>262.14400000000001</v>
      </c>
      <c r="K14" s="13">
        <f t="shared" si="5"/>
        <v>209.71520000000001</v>
      </c>
      <c r="L14" s="13">
        <f t="shared" si="5"/>
        <v>167.77216000000001</v>
      </c>
      <c r="M14" s="13">
        <f t="shared" si="5"/>
        <v>134.21772800000002</v>
      </c>
      <c r="N14" s="13">
        <f t="shared" si="5"/>
        <v>107.37418240000002</v>
      </c>
      <c r="O14" s="13">
        <f t="shared" si="5"/>
        <v>85.89934592000003</v>
      </c>
      <c r="P14" s="13">
        <f t="shared" si="5"/>
        <v>68.719476736000018</v>
      </c>
      <c r="Q14" s="13">
        <f t="shared" si="5"/>
        <v>54.975581388800016</v>
      </c>
      <c r="R14" s="13">
        <f t="shared" si="5"/>
        <v>43.980465111040019</v>
      </c>
      <c r="S14" s="13">
        <f t="shared" si="5"/>
        <v>35.184372088832014</v>
      </c>
      <c r="T14" s="13">
        <f t="shared" si="5"/>
        <v>28.147497671065608</v>
      </c>
      <c r="U14" s="13">
        <f t="shared" si="5"/>
        <v>22.517998136852484</v>
      </c>
      <c r="V14" s="13">
        <f t="shared" si="5"/>
        <v>18.014398509481989</v>
      </c>
      <c r="W14" s="13">
        <f t="shared" si="5"/>
        <v>14.411518807585589</v>
      </c>
      <c r="X14" s="13">
        <f t="shared" si="5"/>
        <v>11.529215046068472</v>
      </c>
      <c r="Y14" s="21">
        <f t="shared" si="5"/>
        <v>9.2233720368547765</v>
      </c>
    </row>
    <row r="15" spans="1:44">
      <c r="A15" s="14"/>
      <c r="B15" s="15"/>
    </row>
    <row r="16" spans="1:44">
      <c r="B16" t="s">
        <v>11</v>
      </c>
      <c r="C16" s="16">
        <v>1</v>
      </c>
      <c r="E16">
        <f>E24*$C$16</f>
        <v>1000</v>
      </c>
      <c r="F16">
        <f t="shared" ref="F16:Y16" si="6">F24*$C$16</f>
        <v>800</v>
      </c>
      <c r="G16">
        <f t="shared" si="6"/>
        <v>640</v>
      </c>
      <c r="H16">
        <f t="shared" si="6"/>
        <v>512</v>
      </c>
      <c r="I16">
        <f t="shared" si="6"/>
        <v>409.6</v>
      </c>
      <c r="J16">
        <f t="shared" si="6"/>
        <v>327.68</v>
      </c>
      <c r="K16">
        <f t="shared" si="6"/>
        <v>262.14400000000001</v>
      </c>
      <c r="L16">
        <f t="shared" si="6"/>
        <v>209.71520000000001</v>
      </c>
      <c r="M16">
        <f t="shared" si="6"/>
        <v>167.77216000000001</v>
      </c>
      <c r="N16">
        <f t="shared" si="6"/>
        <v>134.21772800000002</v>
      </c>
      <c r="O16">
        <f t="shared" si="6"/>
        <v>107.37418240000002</v>
      </c>
      <c r="P16">
        <f t="shared" si="6"/>
        <v>85.899345920000016</v>
      </c>
      <c r="Q16">
        <f t="shared" si="6"/>
        <v>68.719476736000018</v>
      </c>
      <c r="R16">
        <f t="shared" si="6"/>
        <v>54.975581388800016</v>
      </c>
      <c r="S16">
        <f t="shared" si="6"/>
        <v>43.980465111040012</v>
      </c>
      <c r="T16">
        <f t="shared" si="6"/>
        <v>35.184372088832006</v>
      </c>
      <c r="U16">
        <f t="shared" si="6"/>
        <v>28.147497671065604</v>
      </c>
      <c r="V16">
        <f t="shared" si="6"/>
        <v>22.517998136852484</v>
      </c>
      <c r="W16">
        <f t="shared" si="6"/>
        <v>18.014398509481985</v>
      </c>
      <c r="X16">
        <f t="shared" si="6"/>
        <v>14.411518807585589</v>
      </c>
      <c r="Y16">
        <f t="shared" si="6"/>
        <v>11.529215046068471</v>
      </c>
    </row>
    <row r="17" spans="2:44">
      <c r="B17" t="s">
        <v>12</v>
      </c>
      <c r="C17" s="16">
        <v>0.9</v>
      </c>
      <c r="E17">
        <f>E16*$C$17</f>
        <v>900</v>
      </c>
      <c r="F17">
        <f t="shared" ref="F17:Y17" si="7">F16*$C$17</f>
        <v>720</v>
      </c>
      <c r="G17">
        <f t="shared" si="7"/>
        <v>576</v>
      </c>
      <c r="H17">
        <f t="shared" si="7"/>
        <v>460.8</v>
      </c>
      <c r="I17">
        <f t="shared" si="7"/>
        <v>368.64000000000004</v>
      </c>
      <c r="J17">
        <f t="shared" si="7"/>
        <v>294.91200000000003</v>
      </c>
      <c r="K17">
        <f t="shared" si="7"/>
        <v>235.92960000000002</v>
      </c>
      <c r="L17">
        <f t="shared" si="7"/>
        <v>188.74368000000001</v>
      </c>
      <c r="M17">
        <f t="shared" si="7"/>
        <v>150.994944</v>
      </c>
      <c r="N17">
        <f t="shared" si="7"/>
        <v>120.79595520000002</v>
      </c>
      <c r="O17">
        <f t="shared" si="7"/>
        <v>96.636764160000027</v>
      </c>
      <c r="P17">
        <f t="shared" si="7"/>
        <v>77.30941132800001</v>
      </c>
      <c r="Q17">
        <f t="shared" si="7"/>
        <v>61.847529062400021</v>
      </c>
      <c r="R17">
        <f t="shared" si="7"/>
        <v>49.478023249920014</v>
      </c>
      <c r="S17">
        <f t="shared" si="7"/>
        <v>39.582418599936013</v>
      </c>
      <c r="T17">
        <f t="shared" si="7"/>
        <v>31.665934879948807</v>
      </c>
      <c r="U17">
        <f t="shared" si="7"/>
        <v>25.332747903959046</v>
      </c>
      <c r="V17">
        <f t="shared" si="7"/>
        <v>20.266198323167234</v>
      </c>
      <c r="W17">
        <f t="shared" si="7"/>
        <v>16.212958658533786</v>
      </c>
      <c r="X17">
        <f t="shared" si="7"/>
        <v>12.97036692682703</v>
      </c>
      <c r="Y17">
        <f t="shared" si="7"/>
        <v>10.376293541461624</v>
      </c>
    </row>
    <row r="18" spans="2:44">
      <c r="B18" t="s">
        <v>13</v>
      </c>
      <c r="C18" s="16">
        <v>0.8</v>
      </c>
      <c r="E18">
        <f>E16*$C$18</f>
        <v>800</v>
      </c>
      <c r="F18">
        <f t="shared" ref="F18:Y18" si="8">F16*$C$18</f>
        <v>640</v>
      </c>
      <c r="G18">
        <f t="shared" si="8"/>
        <v>512</v>
      </c>
      <c r="H18">
        <f t="shared" si="8"/>
        <v>409.6</v>
      </c>
      <c r="I18">
        <f t="shared" si="8"/>
        <v>327.68000000000006</v>
      </c>
      <c r="J18">
        <f t="shared" si="8"/>
        <v>262.14400000000001</v>
      </c>
      <c r="K18">
        <f t="shared" si="8"/>
        <v>209.71520000000001</v>
      </c>
      <c r="L18">
        <f t="shared" si="8"/>
        <v>167.77216000000001</v>
      </c>
      <c r="M18">
        <f t="shared" si="8"/>
        <v>134.21772800000002</v>
      </c>
      <c r="N18">
        <f t="shared" si="8"/>
        <v>107.37418240000002</v>
      </c>
      <c r="O18">
        <f t="shared" si="8"/>
        <v>85.89934592000003</v>
      </c>
      <c r="P18">
        <f t="shared" si="8"/>
        <v>68.719476736000018</v>
      </c>
      <c r="Q18">
        <f t="shared" si="8"/>
        <v>54.975581388800016</v>
      </c>
      <c r="R18">
        <f t="shared" si="8"/>
        <v>43.980465111040019</v>
      </c>
      <c r="S18">
        <f t="shared" si="8"/>
        <v>35.184372088832014</v>
      </c>
      <c r="T18">
        <f t="shared" si="8"/>
        <v>28.147497671065608</v>
      </c>
      <c r="U18">
        <f t="shared" si="8"/>
        <v>22.517998136852484</v>
      </c>
      <c r="V18">
        <f t="shared" si="8"/>
        <v>18.014398509481989</v>
      </c>
      <c r="W18">
        <f t="shared" si="8"/>
        <v>14.411518807585589</v>
      </c>
      <c r="X18">
        <f t="shared" si="8"/>
        <v>11.529215046068472</v>
      </c>
      <c r="Y18">
        <f t="shared" si="8"/>
        <v>9.2233720368547765</v>
      </c>
    </row>
    <row r="19" spans="2:44">
      <c r="B19" t="s">
        <v>14</v>
      </c>
      <c r="C19" s="16">
        <v>0.7</v>
      </c>
      <c r="E19">
        <f>E16*$C$19</f>
        <v>700</v>
      </c>
      <c r="F19">
        <f t="shared" ref="F19:Y19" si="9">F16*$C$19</f>
        <v>560</v>
      </c>
      <c r="G19">
        <f t="shared" si="9"/>
        <v>448</v>
      </c>
      <c r="H19">
        <f t="shared" si="9"/>
        <v>358.4</v>
      </c>
      <c r="I19">
        <f t="shared" si="9"/>
        <v>286.71999999999997</v>
      </c>
      <c r="J19">
        <f t="shared" si="9"/>
        <v>229.37599999999998</v>
      </c>
      <c r="K19">
        <f t="shared" si="9"/>
        <v>183.5008</v>
      </c>
      <c r="L19">
        <f t="shared" si="9"/>
        <v>146.80063999999999</v>
      </c>
      <c r="M19">
        <f t="shared" si="9"/>
        <v>117.440512</v>
      </c>
      <c r="N19">
        <f t="shared" si="9"/>
        <v>93.95240960000001</v>
      </c>
      <c r="O19">
        <f t="shared" si="9"/>
        <v>75.161927680000005</v>
      </c>
      <c r="P19">
        <f t="shared" si="9"/>
        <v>60.129542144000006</v>
      </c>
      <c r="Q19">
        <f t="shared" si="9"/>
        <v>48.103633715200012</v>
      </c>
      <c r="R19">
        <f t="shared" si="9"/>
        <v>38.482906972160009</v>
      </c>
      <c r="S19">
        <f t="shared" si="9"/>
        <v>30.786325577728007</v>
      </c>
      <c r="T19">
        <f t="shared" si="9"/>
        <v>24.629060462182402</v>
      </c>
      <c r="U19">
        <f t="shared" si="9"/>
        <v>19.703248369745921</v>
      </c>
      <c r="V19">
        <f t="shared" si="9"/>
        <v>15.762598695796738</v>
      </c>
      <c r="W19">
        <f t="shared" si="9"/>
        <v>12.610078956637389</v>
      </c>
      <c r="X19">
        <f t="shared" si="9"/>
        <v>10.088063165309912</v>
      </c>
      <c r="Y19">
        <f t="shared" si="9"/>
        <v>8.0704505322479285</v>
      </c>
    </row>
    <row r="20" spans="2:44">
      <c r="B20" t="s">
        <v>15</v>
      </c>
      <c r="C20" s="16">
        <v>0.6</v>
      </c>
      <c r="E20">
        <f>E16*$C$20</f>
        <v>600</v>
      </c>
      <c r="F20">
        <f t="shared" ref="F20:Y20" si="10">F16*$C$20</f>
        <v>480</v>
      </c>
      <c r="G20">
        <f t="shared" si="10"/>
        <v>384</v>
      </c>
      <c r="H20">
        <f t="shared" si="10"/>
        <v>307.2</v>
      </c>
      <c r="I20">
        <f t="shared" si="10"/>
        <v>245.76</v>
      </c>
      <c r="J20">
        <f t="shared" si="10"/>
        <v>196.608</v>
      </c>
      <c r="K20">
        <f t="shared" si="10"/>
        <v>157.28639999999999</v>
      </c>
      <c r="L20">
        <f t="shared" si="10"/>
        <v>125.82912</v>
      </c>
      <c r="M20">
        <f t="shared" si="10"/>
        <v>100.663296</v>
      </c>
      <c r="N20">
        <f t="shared" si="10"/>
        <v>80.530636800000011</v>
      </c>
      <c r="O20">
        <f t="shared" si="10"/>
        <v>64.424509440000008</v>
      </c>
      <c r="P20">
        <f t="shared" si="10"/>
        <v>51.539607552000007</v>
      </c>
      <c r="Q20">
        <f t="shared" si="10"/>
        <v>41.231686041600007</v>
      </c>
      <c r="R20">
        <f t="shared" si="10"/>
        <v>32.985348833280007</v>
      </c>
      <c r="S20">
        <f t="shared" si="10"/>
        <v>26.388279066624005</v>
      </c>
      <c r="T20">
        <f t="shared" si="10"/>
        <v>21.110623253299202</v>
      </c>
      <c r="U20">
        <f t="shared" si="10"/>
        <v>16.888498602639363</v>
      </c>
      <c r="V20">
        <f t="shared" si="10"/>
        <v>13.510798882111489</v>
      </c>
      <c r="W20">
        <f t="shared" si="10"/>
        <v>10.80863910568919</v>
      </c>
      <c r="X20">
        <f t="shared" si="10"/>
        <v>8.6469112845513525</v>
      </c>
      <c r="Y20">
        <f t="shared" si="10"/>
        <v>6.9175290276410824</v>
      </c>
    </row>
    <row r="21" spans="2:44">
      <c r="B21" t="s">
        <v>16</v>
      </c>
      <c r="C21" s="16">
        <v>0.5</v>
      </c>
      <c r="E21">
        <f>E16*$C$21</f>
        <v>500</v>
      </c>
      <c r="F21">
        <f t="shared" ref="F21:Y21" si="11">F16*$C$21</f>
        <v>400</v>
      </c>
      <c r="G21">
        <f t="shared" si="11"/>
        <v>320</v>
      </c>
      <c r="H21">
        <f t="shared" si="11"/>
        <v>256</v>
      </c>
      <c r="I21">
        <f t="shared" si="11"/>
        <v>204.8</v>
      </c>
      <c r="J21">
        <f t="shared" si="11"/>
        <v>163.84</v>
      </c>
      <c r="K21">
        <f t="shared" si="11"/>
        <v>131.072</v>
      </c>
      <c r="L21">
        <f t="shared" si="11"/>
        <v>104.85760000000001</v>
      </c>
      <c r="M21">
        <f t="shared" si="11"/>
        <v>83.886080000000007</v>
      </c>
      <c r="N21">
        <f t="shared" si="11"/>
        <v>67.108864000000011</v>
      </c>
      <c r="O21">
        <f t="shared" si="11"/>
        <v>53.687091200000012</v>
      </c>
      <c r="P21">
        <f t="shared" si="11"/>
        <v>42.949672960000008</v>
      </c>
      <c r="Q21">
        <f t="shared" si="11"/>
        <v>34.359738368000009</v>
      </c>
      <c r="R21">
        <f t="shared" si="11"/>
        <v>27.487790694400008</v>
      </c>
      <c r="S21">
        <f t="shared" si="11"/>
        <v>21.990232555520006</v>
      </c>
      <c r="T21">
        <f t="shared" si="11"/>
        <v>17.592186044416003</v>
      </c>
      <c r="U21">
        <f t="shared" si="11"/>
        <v>14.073748835532802</v>
      </c>
      <c r="V21">
        <f t="shared" si="11"/>
        <v>11.258999068426242</v>
      </c>
      <c r="W21">
        <f t="shared" si="11"/>
        <v>9.0071992547409927</v>
      </c>
      <c r="X21">
        <f t="shared" si="11"/>
        <v>7.2057594037927943</v>
      </c>
      <c r="Y21">
        <f t="shared" si="11"/>
        <v>5.7646075230342353</v>
      </c>
    </row>
    <row r="22" spans="2:44">
      <c r="B22" s="14" t="s">
        <v>17</v>
      </c>
    </row>
    <row r="24" spans="2:44" ht="28">
      <c r="B24" s="11" t="s">
        <v>18</v>
      </c>
      <c r="C24" s="17">
        <v>0.2</v>
      </c>
      <c r="E24" s="12">
        <v>1000</v>
      </c>
      <c r="F24" s="13">
        <f>E24-E24*$C$24</f>
        <v>800</v>
      </c>
      <c r="G24" s="13">
        <f t="shared" ref="G24:Y24" si="12">F24-F24*$C$24</f>
        <v>640</v>
      </c>
      <c r="H24" s="13">
        <f t="shared" si="12"/>
        <v>512</v>
      </c>
      <c r="I24" s="13">
        <f t="shared" si="12"/>
        <v>409.6</v>
      </c>
      <c r="J24" s="13">
        <f t="shared" si="12"/>
        <v>327.68</v>
      </c>
      <c r="K24" s="13">
        <f t="shared" si="12"/>
        <v>262.14400000000001</v>
      </c>
      <c r="L24" s="13">
        <f t="shared" si="12"/>
        <v>209.71520000000001</v>
      </c>
      <c r="M24" s="13">
        <f t="shared" si="12"/>
        <v>167.77216000000001</v>
      </c>
      <c r="N24" s="13">
        <f t="shared" si="12"/>
        <v>134.21772800000002</v>
      </c>
      <c r="O24" s="13">
        <f t="shared" si="12"/>
        <v>107.37418240000002</v>
      </c>
      <c r="P24" s="13">
        <f t="shared" si="12"/>
        <v>85.899345920000016</v>
      </c>
      <c r="Q24" s="13">
        <f t="shared" si="12"/>
        <v>68.719476736000018</v>
      </c>
      <c r="R24" s="13">
        <f t="shared" si="12"/>
        <v>54.975581388800016</v>
      </c>
      <c r="S24" s="13">
        <f t="shared" si="12"/>
        <v>43.980465111040012</v>
      </c>
      <c r="T24" s="13">
        <f t="shared" si="12"/>
        <v>35.184372088832006</v>
      </c>
      <c r="U24" s="13">
        <f t="shared" si="12"/>
        <v>28.147497671065604</v>
      </c>
      <c r="V24" s="13">
        <f t="shared" si="12"/>
        <v>22.517998136852484</v>
      </c>
      <c r="W24" s="13">
        <f t="shared" si="12"/>
        <v>18.014398509481985</v>
      </c>
      <c r="X24" s="13">
        <f t="shared" si="12"/>
        <v>14.411518807585589</v>
      </c>
      <c r="Y24" s="21">
        <f t="shared" si="12"/>
        <v>11.529215046068471</v>
      </c>
    </row>
    <row r="25" spans="2:44"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2:44">
      <c r="B26" t="s">
        <v>19</v>
      </c>
      <c r="C26" s="19">
        <v>0.1</v>
      </c>
      <c r="E26" s="18">
        <f>1000</f>
        <v>1000</v>
      </c>
      <c r="F26" s="18">
        <f>E26*0.9</f>
        <v>900</v>
      </c>
      <c r="G26" s="18">
        <f t="shared" ref="G26:Y26" si="13">F26*0.9</f>
        <v>810</v>
      </c>
      <c r="H26" s="18">
        <f t="shared" si="13"/>
        <v>729</v>
      </c>
      <c r="I26" s="18">
        <f t="shared" si="13"/>
        <v>656.1</v>
      </c>
      <c r="J26" s="18">
        <f t="shared" si="13"/>
        <v>590.49</v>
      </c>
      <c r="K26" s="18">
        <f t="shared" si="13"/>
        <v>531.44100000000003</v>
      </c>
      <c r="L26" s="18">
        <f t="shared" si="13"/>
        <v>478.29690000000005</v>
      </c>
      <c r="M26" s="18">
        <f t="shared" si="13"/>
        <v>430.46721000000008</v>
      </c>
      <c r="N26" s="18">
        <f t="shared" si="13"/>
        <v>387.42048900000009</v>
      </c>
      <c r="O26" s="18">
        <f t="shared" si="13"/>
        <v>348.6784401000001</v>
      </c>
      <c r="P26" s="18">
        <f t="shared" si="13"/>
        <v>313.8105960900001</v>
      </c>
      <c r="Q26" s="18">
        <f t="shared" si="13"/>
        <v>282.42953648100013</v>
      </c>
      <c r="R26" s="18">
        <f t="shared" si="13"/>
        <v>254.18658283290011</v>
      </c>
      <c r="S26" s="18">
        <f t="shared" si="13"/>
        <v>228.76792454961011</v>
      </c>
      <c r="T26" s="18">
        <f t="shared" si="13"/>
        <v>205.89113209464909</v>
      </c>
      <c r="U26" s="18">
        <f t="shared" si="13"/>
        <v>185.3020188851842</v>
      </c>
      <c r="V26" s="18">
        <f t="shared" si="13"/>
        <v>166.77181699666579</v>
      </c>
      <c r="W26" s="18">
        <f t="shared" si="13"/>
        <v>150.09463529699923</v>
      </c>
      <c r="X26" s="18">
        <f t="shared" si="13"/>
        <v>135.0851717672993</v>
      </c>
      <c r="Y26" s="18">
        <f t="shared" si="13"/>
        <v>121.57665459056938</v>
      </c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2:44">
      <c r="B27" t="s">
        <v>20</v>
      </c>
      <c r="C27" s="19">
        <v>0.15</v>
      </c>
      <c r="E27" s="18">
        <v>1000</v>
      </c>
      <c r="F27" s="18">
        <f>E27*0.85</f>
        <v>850</v>
      </c>
      <c r="G27" s="18">
        <f t="shared" ref="G27:W27" si="14">F27*0.85</f>
        <v>722.5</v>
      </c>
      <c r="H27" s="18">
        <f t="shared" si="14"/>
        <v>614.125</v>
      </c>
      <c r="I27" s="18">
        <f t="shared" si="14"/>
        <v>522.00625000000002</v>
      </c>
      <c r="J27" s="18">
        <f t="shared" si="14"/>
        <v>443.70531249999999</v>
      </c>
      <c r="K27" s="18">
        <f t="shared" si="14"/>
        <v>377.14951562499999</v>
      </c>
      <c r="L27" s="18">
        <f t="shared" si="14"/>
        <v>320.57708828124998</v>
      </c>
      <c r="M27" s="18">
        <f t="shared" si="14"/>
        <v>272.4905250390625</v>
      </c>
      <c r="N27" s="18">
        <f t="shared" si="14"/>
        <v>231.61694628320313</v>
      </c>
      <c r="O27" s="18">
        <f t="shared" si="14"/>
        <v>196.87440434072266</v>
      </c>
      <c r="P27" s="18">
        <f t="shared" si="14"/>
        <v>167.34324368961427</v>
      </c>
      <c r="Q27" s="18">
        <f t="shared" si="14"/>
        <v>142.24175713617211</v>
      </c>
      <c r="R27" s="18">
        <f t="shared" si="14"/>
        <v>120.9054935657463</v>
      </c>
      <c r="S27" s="18">
        <f t="shared" si="14"/>
        <v>102.76966953088436</v>
      </c>
      <c r="T27" s="18">
        <f t="shared" si="14"/>
        <v>87.354219101251701</v>
      </c>
      <c r="U27" s="18">
        <f t="shared" si="14"/>
        <v>74.251086236063941</v>
      </c>
      <c r="V27" s="18">
        <f t="shared" si="14"/>
        <v>63.113423300654347</v>
      </c>
      <c r="W27" s="18">
        <f t="shared" si="14"/>
        <v>53.646409805556196</v>
      </c>
      <c r="X27" s="18"/>
      <c r="Y27" s="18"/>
    </row>
    <row r="28" spans="2:44">
      <c r="B28" t="s">
        <v>21</v>
      </c>
      <c r="C28" s="19">
        <v>0.2</v>
      </c>
      <c r="E28" s="18">
        <v>1000</v>
      </c>
      <c r="F28" s="18">
        <f>E28*0.8</f>
        <v>800</v>
      </c>
      <c r="G28" s="18">
        <f t="shared" ref="G28:M28" si="15">F28*0.8</f>
        <v>640</v>
      </c>
      <c r="H28" s="18">
        <f t="shared" si="15"/>
        <v>512</v>
      </c>
      <c r="I28" s="18">
        <f t="shared" si="15"/>
        <v>409.6</v>
      </c>
      <c r="J28" s="18">
        <f t="shared" si="15"/>
        <v>327.68000000000006</v>
      </c>
      <c r="K28" s="18">
        <f t="shared" si="15"/>
        <v>262.14400000000006</v>
      </c>
      <c r="L28" s="18">
        <f t="shared" si="15"/>
        <v>209.71520000000007</v>
      </c>
      <c r="M28" s="18">
        <f t="shared" si="15"/>
        <v>167.77216000000007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</sheetData>
  <pageMargins left="0.69930555555555596" right="0.69930555555555596" top="0.78680555555555598" bottom="0.78680555555555598" header="0.3" footer="0.3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M D A A B Q S w M E F A A C A A g A 0 o J b T v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N K C W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g l t O m K V K 7 q k A A A D g A A A A E w A c A E Z v c m 1 1 b G F z L 1 N l Y 3 R p b 2 4 x L m 0 g o h g A K K A U A A A A A A A A A A A A A A A A A A A A A A A A A A A A d Y 0 9 C o N A E I V 7 Y e 8 w b B o D I l i L l Y R 0 g a C Q Q i x W n R B x 3 Z X Z E Q z i b X K T X C w b J G V e M / B + v n H Y c m 8 N F P t N U h G I w D 0 U Y Q e l a l B r T C A D j S w C 8 L r O X 8 s 7 p 6 V F H e c z E R q + W R o a a 4 f w u F Y X N W I m f 1 t Z b 1 V u D f t S H e 2 I g z z j + 2 U 6 J E a C 8 j l J j / N 9 j X F J y r i 7 p T G 3 e h 6 N z 9 C F + 8 t o X W U x K c 2 e G Q H 7 B B g X 3 r a j C H r z j 5 x + A F B L A Q I t A B Q A A g A I A N K C W 0 7 1 k T I o q A A A A P g A A A A S A A A A A A A A A A A A A A A A A A A A A A B D b 2 5 m a W c v U G F j a 2 F n Z S 5 4 b W x Q S w E C L Q A U A A I A C A D S g l t O D 8 r p q 6 Q A A A D p A A A A E w A A A A A A A A A A A A A A A A D 0 A A A A W 0 N v b n R l b n R f V H l w Z X N d L n h t b F B L A Q I t A B Q A A g A I A N K C W 0 6 Y p U r u q Q A A A O A A A A A T A A A A A A A A A A A A A A A A A O U B A A B G b 3 J t d W x h c y 9 T Z W N 0 a W 9 u M S 5 t U E s F B g A A A A A D A A M A w g A A A N s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k I A A A A A A A A Z w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V G F i Z W x s Z T F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h Y m V s b G U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y L T I 3 V D E w O j E y O j I 1 L j c w N T Q 4 N T F a I i A v P j x F b n R y e S B U e X B l P S J G a W x s Q 2 9 s d W 1 u V H l w Z X M i I F Z h b H V l P S J z Q m c 9 P S I g L z 4 8 R W 5 0 c n k g V H l w Z T 0 i R m l s b E N v b H V t b k 5 h b W V z I i B W Y W x 1 Z T 0 i c 1 s m c X V v d D t T c G F s d G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R 2 X D p G 5 k Z X J 0 Z X I g V H l w L n t T c G F s d G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U x L 0 d l w 6 R u Z G V y d G V y I F R 5 c C 5 7 U 3 B h b H R l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s o j e e Z q c l B m 6 s 5 C X 0 l M T M A A A A A A g A A A A A A A 2 Y A A M A A A A A Q A A A A k H w 6 y w B X p W C l Q 1 G 4 y H 3 H p g A A A A A E g A A A o A A A A B A A A A A o m O 1 w Z S e y F t d u n Q o 9 p q a a U A A A A C / o / d V g L l 3 M 9 t r O P L s Q b 8 d N p m a 0 0 g 5 M k u M R Y C x h X Z C t K J Z / G Q q m w 2 m j a J O b m 4 I M M s G F L j r B H a H w s e X o 5 P 6 n X N I j Y P x W s Y V s d + y L v X Q P o m m 0 F A A A A N v r + u f e 4 3 D B t L S I f 4 d L J F C l j a t 4 < / D a t a M a s h u p > 
</file>

<file path=customXml/itemProps1.xml><?xml version="1.0" encoding="utf-8"?>
<ds:datastoreItem xmlns:ds="http://schemas.openxmlformats.org/officeDocument/2006/customXml" ds:itemID="{F12ECE91-25B8-467F-B496-470C13C57D9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Final Sheet</vt:lpstr>
      <vt:lpstr>Homolgation__Level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Maoz</cp:lastModifiedBy>
  <dcterms:created xsi:type="dcterms:W3CDTF">2018-11-10T15:28:00Z</dcterms:created>
  <dcterms:modified xsi:type="dcterms:W3CDTF">2019-04-14T14:55:39Z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2057-10.2.0.7635</vt:lpwstr>
  </property>
</Properties>
</file>